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(ITA) รายงานงบฯ\รายงานงบฯ 2569\"/>
    </mc:Choice>
  </mc:AlternateContent>
  <xr:revisionPtr revIDLastSave="0" documentId="13_ncr:1_{A07C0DA7-F44D-422D-B0F8-3595B8BCCB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0" i="1"/>
  <c r="I11" i="1"/>
  <c r="I14" i="1"/>
  <c r="I15" i="1"/>
  <c r="I16" i="1"/>
  <c r="I17" i="1"/>
  <c r="I8" i="1"/>
  <c r="E13" i="1"/>
  <c r="I13" i="1" s="1"/>
  <c r="G9" i="1"/>
  <c r="I9" i="1" s="1"/>
  <c r="G8" i="1"/>
  <c r="G27" i="1" s="1"/>
  <c r="I27" i="1" s="1"/>
  <c r="E12" i="1"/>
  <c r="I12" i="1" s="1"/>
  <c r="E9" i="1"/>
  <c r="E8" i="1"/>
  <c r="E27" i="1" s="1"/>
</calcChain>
</file>

<file path=xl/sharedStrings.xml><?xml version="1.0" encoding="utf-8"?>
<sst xmlns="http://schemas.openxmlformats.org/spreadsheetml/2006/main" count="58" uniqueCount="30">
  <si>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</si>
  <si>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</si>
  <si>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</si>
  <si>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</si>
  <si>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</si>
  <si>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</si>
  <si>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</si>
  <si>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</si>
  <si>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</si>
  <si>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</si>
  <si>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</si>
  <si>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</si>
  <si>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</si>
  <si>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</si>
  <si>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</si>
  <si>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</si>
  <si>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</si>
  <si>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</si>
  <si>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 และบริการประชาชน</t>
  </si>
  <si>
    <t>เป็นไปตามเป้าหมาย</t>
  </si>
  <si>
    <t>ค่าน้ำมันเชื้อเพลิงและหล่อลื่น</t>
  </si>
  <si>
    <t>ไม่มี</t>
  </si>
  <si>
    <r>
      <t xml:space="preserve">รายงานผลการใช้จ่ายงบประมาณ
สถานีตำรวจภูธรฮอด จังหวัดเชียงใหม่
  ประจำปีงบประมาณ พ.ศ. 2569 ไตรมาสที่ 1 - 2 </t>
    </r>
    <r>
      <rPr>
        <b/>
        <sz val="18"/>
        <color rgb="FFFF0000"/>
        <rFont val="TH SarabunPSK"/>
        <family val="2"/>
      </rPr>
      <t>(ตุลาคม 2568 - มีนาคม 2569)</t>
    </r>
  </si>
  <si>
    <t>ค่าตอบแทน 5 ค่า</t>
  </si>
  <si>
    <t>1. ค่าตอบแทนคุ้มครองพยาน/ค่าตอบแทนพยาน</t>
  </si>
  <si>
    <t>2. ค่าตอบแทนนักจิตฯ</t>
  </si>
  <si>
    <t>3. ค่าตอบแทนจพง.ชันสูตรพลิกศพ</t>
  </si>
  <si>
    <t>4. ค่าใช้จ่ายในการส่งหมายเรียกพยาน</t>
  </si>
  <si>
    <t>5. ค่าตอบแทนการสอบสวนฯ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</si>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</sst>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4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0" fontId="7" fillId="0" borderId="0" xfId="0" applyFont="1"/>
    <xf numFmtId="0" fontId="5" fillId="0" borderId="12" xfId="0" applyFont="1" applyBorder="1"/>
    <xf numFmtId="0" fontId="9" fillId="0" borderId="10" xfId="0" applyFont="1" applyBorder="1"/>
    <xf numFmtId="2" fontId="7" fillId="0" borderId="10" xfId="0" applyNumberFormat="1" applyFont="1" applyBorder="1"/>
    <xf numFmtId="0" fontId="7" fillId="0" borderId="12" xfId="0" applyFont="1" applyBorder="1" applyAlignment="1">
      <alignment horizontal="center"/>
    </xf>
    <xf numFmtId="0" fontId="10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9" fillId="0" borderId="10" xfId="0" applyNumberFormat="1" applyFont="1" applyBorder="1"/>
    <xf numFmtId="0" fontId="11" fillId="0" borderId="10" xfId="0" applyFont="1" applyBorder="1" applyAlignment="1">
      <alignment horizontal="center"/>
    </xf>
    <xf numFmtId="0" fontId="11" fillId="0" borderId="0" xfId="0" applyFont="1"/>
    <xf numFmtId="0" fontId="9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1" fillId="0" borderId="14" xfId="0" applyFont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7" fillId="0" borderId="11" xfId="1" applyNumberFormat="1" applyFont="1" applyBorder="1" applyAlignment="1">
      <alignment horizontal="center"/>
    </xf>
    <xf numFmtId="187" fontId="7" fillId="0" borderId="12" xfId="1" applyNumberFormat="1" applyFont="1" applyBorder="1" applyAlignment="1">
      <alignment horizontal="center"/>
    </xf>
    <xf numFmtId="187" fontId="9" fillId="0" borderId="11" xfId="0" applyNumberFormat="1" applyFont="1" applyBorder="1" applyAlignment="1">
      <alignment horizontal="center"/>
    </xf>
    <xf numFmtId="0" fontId="13" fillId="0" borderId="12" xfId="0" applyFont="1" applyBorder="1"/>
    <xf numFmtId="187" fontId="5" fillId="0" borderId="12" xfId="1" applyNumberFormat="1" applyFont="1" applyBorder="1"/>
    <xf numFmtId="187" fontId="8" fillId="0" borderId="12" xfId="1" applyNumberFormat="1" applyFont="1" applyBorder="1"/>
    <xf numFmtId="0" fontId="11" fillId="0" borderId="11" xfId="0" applyFont="1" applyBorder="1" applyAlignment="1">
      <alignment horizontal="center"/>
    </xf>
    <xf numFmtId="0" fontId="12" fillId="0" borderId="12" xfId="0" applyFont="1" applyBorder="1"/>
    <xf numFmtId="187" fontId="8" fillId="0" borderId="11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71159</xdr:colOff>
      <xdr:row>28</xdr:row>
      <xdr:rowOff>235321</xdr:rowOff>
    </xdr:from>
    <xdr:to>
      <xdr:col>8</xdr:col>
      <xdr:colOff>425824</xdr:colOff>
      <xdr:row>35</xdr:row>
      <xdr:rowOff>123264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B8AA64F4-E206-2D88-9352-4F25A30B6419}"/>
            </a:ext>
          </a:extLst>
        </xdr:cNvPr>
        <xdr:cNvSpPr txBox="1">
          <a:spLocks noChangeArrowheads="1"/>
        </xdr:cNvSpPr>
      </xdr:nvSpPr>
      <xdr:spPr bwMode="auto">
        <a:xfrm>
          <a:off x="4071659" y="7989792"/>
          <a:ext cx="2080371" cy="1703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endParaRPr lang="th-TH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พ.ต.อ. 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(วรเชษฐ สกิจกัน)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ผกก.สภ.ฮอด จว.เชียงใหม่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31 มี.ค.69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457200">
            <a:lnSpc>
              <a:spcPct val="107000"/>
            </a:lnSpc>
            <a:spcAft>
              <a:spcPts val="800"/>
            </a:spcAft>
            <a:buNone/>
          </a:pPr>
          <a:r>
            <a:rPr lang="en-US" sz="1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</a:p>
      </xdr:txBody>
    </xdr:sp>
    <xdr:clientData/>
  </xdr:twoCellAnchor>
  <xdr:twoCellAnchor>
    <xdr:from>
      <xdr:col>0</xdr:col>
      <xdr:colOff>331694</xdr:colOff>
      <xdr:row>28</xdr:row>
      <xdr:rowOff>242046</xdr:rowOff>
    </xdr:from>
    <xdr:to>
      <xdr:col>1</xdr:col>
      <xdr:colOff>2084295</xdr:colOff>
      <xdr:row>35</xdr:row>
      <xdr:rowOff>129989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EDC57F28-1F5A-46AD-AD12-A9744082E077}"/>
            </a:ext>
          </a:extLst>
        </xdr:cNvPr>
        <xdr:cNvSpPr txBox="1">
          <a:spLocks noChangeArrowheads="1"/>
        </xdr:cNvSpPr>
      </xdr:nvSpPr>
      <xdr:spPr bwMode="auto">
        <a:xfrm>
          <a:off x="331694" y="7996517"/>
          <a:ext cx="2200836" cy="1703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endParaRPr lang="th-TH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พ.ต.ต. 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(วีรภัทร</a:t>
          </a:r>
          <a:r>
            <a:rPr lang="th-TH" sz="16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กาญจนาภา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)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สว.อก.ฮอด จว.เชียงใหม่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31 มี.ค.69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457200">
            <a:lnSpc>
              <a:spcPct val="107000"/>
            </a:lnSpc>
            <a:spcAft>
              <a:spcPts val="800"/>
            </a:spcAft>
            <a:buNone/>
          </a:pPr>
          <a:r>
            <a:rPr lang="en-US" sz="1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</a:p>
      </xdr:txBody>
    </xdr:sp>
    <xdr:clientData/>
  </xdr:twoCellAnchor>
  <xdr:twoCellAnchor editAs="oneCell">
    <xdr:from>
      <xdr:col>1</xdr:col>
      <xdr:colOff>679077</xdr:colOff>
      <xdr:row>30</xdr:row>
      <xdr:rowOff>62752</xdr:rowOff>
    </xdr:from>
    <xdr:to>
      <xdr:col>1</xdr:col>
      <xdr:colOff>1451527</xdr:colOff>
      <xdr:row>31</xdr:row>
      <xdr:rowOff>243458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361CBF9-A501-15E0-5DC2-17AD9FFAD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" y="8422340"/>
          <a:ext cx="77245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312084</xdr:colOff>
      <xdr:row>29</xdr:row>
      <xdr:rowOff>268939</xdr:rowOff>
    </xdr:from>
    <xdr:to>
      <xdr:col>8</xdr:col>
      <xdr:colOff>188968</xdr:colOff>
      <xdr:row>31</xdr:row>
      <xdr:rowOff>279436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419FD9-6726-2811-D77A-B87C530F7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202" y="8314763"/>
          <a:ext cx="1125220" cy="503555"/>
        </a:xfrm>
        <a:prstGeom prst="rect">
          <a:avLst/>
        </a:prstGeom>
      </xdr:spPr>
    </xdr:pic>
    <xdr:clientData/>
  </xdr:twoCellAnchor>
  <xdr:oneCellAnchor>
    <xdr:from>
      <xdr:col>1</xdr:col>
      <xdr:colOff>246529</xdr:colOff>
      <xdr:row>48</xdr:row>
      <xdr:rowOff>129298</xdr:rowOff>
    </xdr:from>
    <xdr:ext cx="6149875" cy="380206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D625379-716A-CDC1-2928-266416C8B21A}"/>
            </a:ext>
          </a:extLst>
        </xdr:cNvPr>
        <xdr:cNvSpPr txBox="1"/>
      </xdr:nvSpPr>
      <xdr:spPr>
        <a:xfrm>
          <a:off x="693471" y="12218721"/>
          <a:ext cx="6149875" cy="38020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ปัญหา/อุปสรรค</a:t>
          </a: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งบประมาณที่ได้รับการจัดสรรจากปีงประมาณ พ.ศ.2569 มีจำนวนมากกว่าปีงบประมาณ พ.ศ. 2568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ทำให้หน่วยต้องรีบเบิกจ่ายงบเพื่อไม่ให้เกิดผลกระทบในเรื่องความล่าช้า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งบประมาณได้รับการจัดสรรมาช้า และมีการแบ่งจัดสรรเป็นหลายงวด ทำให้การบริหารงบประมาณค่อนข้างยาก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หน่วยงานไม่กล้าใช้งบประมาณที่ได้รับการจัดสรรในงวดแรก ๆ เนื่องจากเกรงว่างบประมาณในส่วนที่ยังไม่ได้รับจะไม่ได้รับจัดสรรอีก จึงทำให้ไม่มีผลการใช้จ่าย หรือผลการใช้จ่ายค่อนข้างต่ำ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งบประมาณในส่วนของค่าสาธารณูปโภคได้รับการจัดสรรไม่สอดคล้องกับปริมาณที่ใช้จ่ายตามจริง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แนวทางการแก้ไขปรับปรุง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จัดให้มีการแต่งตั้งคณะทำงานเร่งรัดการใช้จ่ายงประมาณรายจ่ายประจำปีและมีการประชุมเร่งรัด ติดตาม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การดำเนินงานและการเบิกจ่ายอย่างต่อเนื่อง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ให้หน่วยงานผู้เบิกดำเนินการจัดทำแผนการเบิกจ่ายให้ตรงกับความจริง เพื่อให้การดำเนินการเบิกจ่ายเป็นไปตามแผน พร้อมติดตามผลการดำเนินงานและผลการเบิกจ่ายทุกเดือน ประเมินสถานการณ์เพื่อเร่งรัดหน่วยเบิกที่ดำเนินการไม่เป็นไปตามแผน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หน่วยงานได้มีการแก้ไขปัญหาโดยดำเนินการใช้งบประมาณดำเนินงานสำรองจ่ายค่าสาธาธารณูปโภค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แล้วขอรับการสนับสนุนภายหลัง</a:t>
          </a:r>
        </a:p>
      </xdr:txBody>
    </xdr:sp>
    <xdr:clientData/>
  </xdr:oneCellAnchor>
  <xdr:twoCellAnchor>
    <xdr:from>
      <xdr:col>1</xdr:col>
      <xdr:colOff>2227385</xdr:colOff>
      <xdr:row>72</xdr:row>
      <xdr:rowOff>146538</xdr:rowOff>
    </xdr:from>
    <xdr:to>
      <xdr:col>5</xdr:col>
      <xdr:colOff>244761</xdr:colOff>
      <xdr:row>82</xdr:row>
      <xdr:rowOff>19827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8B122EF7-CF03-49A7-BA41-FBF6E2A5B3D2}"/>
            </a:ext>
          </a:extLst>
        </xdr:cNvPr>
        <xdr:cNvSpPr txBox="1">
          <a:spLocks noChangeArrowheads="1"/>
        </xdr:cNvSpPr>
      </xdr:nvSpPr>
      <xdr:spPr bwMode="auto">
        <a:xfrm>
          <a:off x="2674327" y="16632115"/>
          <a:ext cx="2120453" cy="170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endParaRPr lang="th-TH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l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พ.ต.อ. 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(วรเชษฐ สกิจกัน)</a:t>
          </a: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ผกก.สภ.ฮอด จว.เชียงใหม่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228600" algn="ctr">
            <a:lnSpc>
              <a:spcPct val="107000"/>
            </a:lnSpc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31 มี.ค.69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457200">
            <a:lnSpc>
              <a:spcPct val="107000"/>
            </a:lnSpc>
            <a:spcAft>
              <a:spcPts val="800"/>
            </a:spcAft>
            <a:buNone/>
          </a:pPr>
          <a:r>
            <a:rPr lang="en-US" sz="1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</a:p>
      </xdr:txBody>
    </xdr:sp>
    <xdr:clientData/>
  </xdr:twoCellAnchor>
  <xdr:twoCellAnchor editAs="oneCell">
    <xdr:from>
      <xdr:col>2</xdr:col>
      <xdr:colOff>520212</xdr:colOff>
      <xdr:row>74</xdr:row>
      <xdr:rowOff>124558</xdr:rowOff>
    </xdr:from>
    <xdr:to>
      <xdr:col>4</xdr:col>
      <xdr:colOff>449850</xdr:colOff>
      <xdr:row>77</xdr:row>
      <xdr:rowOff>83767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0995A24-F382-488F-B259-C5B80FFA1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9097" y="16976481"/>
          <a:ext cx="1131253" cy="508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topLeftCell="B61" zoomScale="130" zoomScaleNormal="130" workbookViewId="0">
      <selection activeCell="L67" sqref="L67"/>
    </sheetView>
  </sheetViews>
  <sheetFormatPr defaultColWidth="12.625" defaultRowHeight="15" customHeight="1" x14ac:dyDescent="0.25"/>
  <cols>
    <col min="1" max="1" width="5.875" style="1" customWidth="1"/>
    <col min="2" max="2" width="30.875" style="1" customWidth="1"/>
    <col min="3" max="3" width="9.25" style="1" customWidth="1"/>
    <col min="4" max="4" width="6.5" style="1" customWidth="1"/>
    <col min="5" max="5" width="7.25" style="1" customWidth="1"/>
    <col min="6" max="6" width="3.625" style="1" customWidth="1"/>
    <col min="7" max="7" width="5.75" style="1" customWidth="1"/>
    <col min="8" max="8" width="6.5" style="1" customWidth="1"/>
    <col min="9" max="9" width="10.375" style="1" customWidth="1"/>
    <col min="10" max="10" width="14.5" style="16" customWidth="1"/>
    <col min="11" max="26" width="8.625" style="1" customWidth="1"/>
    <col min="27" max="16384" width="12.625" style="1"/>
  </cols>
  <sheetData>
    <row r="1" spans="1:10" ht="23.25" customHeight="1" x14ac:dyDescent="0.25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24.7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23.25" customHeight="1" x14ac:dyDescent="0.25">
      <c r="A4" s="42" t="s">
        <v>0</v>
      </c>
      <c r="B4" s="42" t="s">
        <v>1</v>
      </c>
      <c r="C4" s="48" t="s">
        <v>2</v>
      </c>
      <c r="D4" s="49"/>
      <c r="E4" s="44" t="s">
        <v>3</v>
      </c>
      <c r="F4" s="45"/>
      <c r="G4" s="48" t="s">
        <v>4</v>
      </c>
      <c r="H4" s="49"/>
      <c r="I4" s="42" t="s">
        <v>5</v>
      </c>
      <c r="J4" s="52" t="s">
        <v>6</v>
      </c>
    </row>
    <row r="5" spans="1:10" ht="45" customHeight="1" x14ac:dyDescent="0.25">
      <c r="A5" s="43"/>
      <c r="B5" s="43"/>
      <c r="C5" s="50"/>
      <c r="D5" s="51"/>
      <c r="E5" s="46"/>
      <c r="F5" s="47"/>
      <c r="G5" s="50"/>
      <c r="H5" s="51"/>
      <c r="I5" s="43"/>
      <c r="J5" s="53"/>
    </row>
    <row r="6" spans="1:10" ht="21" x14ac:dyDescent="0.35">
      <c r="A6" s="2"/>
      <c r="B6" s="36" t="s">
        <v>17</v>
      </c>
      <c r="C6" s="37"/>
      <c r="D6" s="37"/>
      <c r="E6" s="37"/>
      <c r="F6" s="37"/>
      <c r="G6" s="37"/>
      <c r="H6" s="37"/>
      <c r="I6" s="37"/>
      <c r="J6" s="38"/>
    </row>
    <row r="7" spans="1:10" ht="21" x14ac:dyDescent="0.35">
      <c r="A7" s="2"/>
      <c r="B7" s="36" t="s">
        <v>18</v>
      </c>
      <c r="C7" s="37"/>
      <c r="D7" s="37"/>
      <c r="E7" s="37"/>
      <c r="F7" s="37"/>
      <c r="G7" s="37"/>
      <c r="H7" s="37"/>
      <c r="I7" s="37"/>
      <c r="J7" s="38"/>
    </row>
    <row r="8" spans="1:10" ht="21" x14ac:dyDescent="0.35">
      <c r="A8" s="2">
        <v>1</v>
      </c>
      <c r="B8" s="3" t="s">
        <v>7</v>
      </c>
      <c r="C8" s="23" t="s">
        <v>19</v>
      </c>
      <c r="D8" s="24"/>
      <c r="E8" s="27">
        <f>243000*2</f>
        <v>486000</v>
      </c>
      <c r="F8" s="31"/>
      <c r="G8" s="27">
        <f>55680+175140+58120+123840+41260+9600+6400</f>
        <v>470040</v>
      </c>
      <c r="H8" s="31"/>
      <c r="I8" s="12">
        <f>(G8/E8)*100</f>
        <v>96.716049382716051</v>
      </c>
      <c r="J8" s="13" t="s">
        <v>21</v>
      </c>
    </row>
    <row r="9" spans="1:10" ht="21" x14ac:dyDescent="0.35">
      <c r="A9" s="2">
        <v>2</v>
      </c>
      <c r="B9" s="3" t="s">
        <v>8</v>
      </c>
      <c r="C9" s="23" t="s">
        <v>19</v>
      </c>
      <c r="D9" s="24"/>
      <c r="E9" s="27">
        <f>28800*2</f>
        <v>57600</v>
      </c>
      <c r="F9" s="31"/>
      <c r="G9" s="27">
        <f>23400+5600</f>
        <v>29000</v>
      </c>
      <c r="H9" s="31"/>
      <c r="I9" s="12">
        <f t="shared" ref="I9:I17" si="0">(G9/E9)*100</f>
        <v>50.347222222222221</v>
      </c>
      <c r="J9" s="13" t="s">
        <v>21</v>
      </c>
    </row>
    <row r="10" spans="1:10" ht="21" x14ac:dyDescent="0.35">
      <c r="A10" s="2">
        <v>3</v>
      </c>
      <c r="B10" s="3" t="s">
        <v>9</v>
      </c>
      <c r="C10" s="23" t="s">
        <v>19</v>
      </c>
      <c r="D10" s="24"/>
      <c r="E10" s="27">
        <v>9800</v>
      </c>
      <c r="F10" s="31"/>
      <c r="G10" s="27">
        <v>5080</v>
      </c>
      <c r="H10" s="31"/>
      <c r="I10" s="12">
        <f t="shared" si="0"/>
        <v>51.836734693877553</v>
      </c>
      <c r="J10" s="13" t="s">
        <v>21</v>
      </c>
    </row>
    <row r="11" spans="1:10" ht="21" x14ac:dyDescent="0.35">
      <c r="A11" s="2">
        <v>4</v>
      </c>
      <c r="B11" s="3" t="s">
        <v>10</v>
      </c>
      <c r="C11" s="23" t="s">
        <v>19</v>
      </c>
      <c r="D11" s="24"/>
      <c r="E11" s="27">
        <v>21600</v>
      </c>
      <c r="F11" s="31"/>
      <c r="G11" s="27">
        <v>18000</v>
      </c>
      <c r="H11" s="31"/>
      <c r="I11" s="12">
        <f t="shared" si="0"/>
        <v>83.333333333333343</v>
      </c>
      <c r="J11" s="13" t="s">
        <v>21</v>
      </c>
    </row>
    <row r="12" spans="1:10" ht="21" x14ac:dyDescent="0.35">
      <c r="A12" s="2">
        <v>5</v>
      </c>
      <c r="B12" s="3" t="s">
        <v>11</v>
      </c>
      <c r="C12" s="23" t="s">
        <v>19</v>
      </c>
      <c r="D12" s="24"/>
      <c r="E12" s="27">
        <f>3800*2</f>
        <v>7600</v>
      </c>
      <c r="F12" s="31"/>
      <c r="G12" s="27">
        <v>3800</v>
      </c>
      <c r="H12" s="31"/>
      <c r="I12" s="12">
        <f t="shared" si="0"/>
        <v>50</v>
      </c>
      <c r="J12" s="13" t="s">
        <v>21</v>
      </c>
    </row>
    <row r="13" spans="1:10" ht="21" x14ac:dyDescent="0.35">
      <c r="A13" s="5">
        <v>6</v>
      </c>
      <c r="B13" s="6" t="s">
        <v>20</v>
      </c>
      <c r="C13" s="23" t="s">
        <v>19</v>
      </c>
      <c r="D13" s="24"/>
      <c r="E13" s="35">
        <f>615000+60000</f>
        <v>675000</v>
      </c>
      <c r="F13" s="31"/>
      <c r="G13" s="27">
        <v>560000</v>
      </c>
      <c r="H13" s="31"/>
      <c r="I13" s="12">
        <f t="shared" si="0"/>
        <v>82.962962962962962</v>
      </c>
      <c r="J13" s="13" t="s">
        <v>21</v>
      </c>
    </row>
    <row r="14" spans="1:10" ht="21" x14ac:dyDescent="0.35">
      <c r="A14" s="2">
        <v>7</v>
      </c>
      <c r="B14" s="3" t="s">
        <v>12</v>
      </c>
      <c r="C14" s="23" t="s">
        <v>19</v>
      </c>
      <c r="D14" s="24"/>
      <c r="E14" s="27">
        <v>2700</v>
      </c>
      <c r="F14" s="31"/>
      <c r="G14" s="27">
        <v>2700</v>
      </c>
      <c r="H14" s="31"/>
      <c r="I14" s="12">
        <f t="shared" si="0"/>
        <v>100</v>
      </c>
      <c r="J14" s="13" t="s">
        <v>21</v>
      </c>
    </row>
    <row r="15" spans="1:10" ht="21" x14ac:dyDescent="0.35">
      <c r="A15" s="2">
        <v>8</v>
      </c>
      <c r="B15" s="3" t="s">
        <v>13</v>
      </c>
      <c r="C15" s="23" t="s">
        <v>19</v>
      </c>
      <c r="D15" s="24"/>
      <c r="E15" s="27">
        <v>11900</v>
      </c>
      <c r="F15" s="31"/>
      <c r="G15" s="27">
        <v>8850</v>
      </c>
      <c r="H15" s="31"/>
      <c r="I15" s="12">
        <f t="shared" si="0"/>
        <v>74.369747899159663</v>
      </c>
      <c r="J15" s="13" t="s">
        <v>21</v>
      </c>
    </row>
    <row r="16" spans="1:10" ht="21" x14ac:dyDescent="0.35">
      <c r="A16" s="2">
        <v>9</v>
      </c>
      <c r="B16" s="3" t="s">
        <v>14</v>
      </c>
      <c r="C16" s="23" t="s">
        <v>19</v>
      </c>
      <c r="D16" s="24"/>
      <c r="E16" s="27">
        <v>3800</v>
      </c>
      <c r="F16" s="31"/>
      <c r="G16" s="27">
        <v>3800</v>
      </c>
      <c r="H16" s="31"/>
      <c r="I16" s="12">
        <f t="shared" si="0"/>
        <v>100</v>
      </c>
      <c r="J16" s="13" t="s">
        <v>21</v>
      </c>
    </row>
    <row r="17" spans="1:10" ht="21" x14ac:dyDescent="0.35">
      <c r="A17" s="2">
        <v>10</v>
      </c>
      <c r="B17" s="3" t="s">
        <v>15</v>
      </c>
      <c r="C17" s="23" t="s">
        <v>19</v>
      </c>
      <c r="D17" s="24"/>
      <c r="E17" s="27">
        <v>28100</v>
      </c>
      <c r="F17" s="32"/>
      <c r="G17" s="27">
        <v>26520</v>
      </c>
      <c r="H17" s="32"/>
      <c r="I17" s="12">
        <f t="shared" si="0"/>
        <v>94.37722419928825</v>
      </c>
      <c r="J17" s="13" t="s">
        <v>21</v>
      </c>
    </row>
    <row r="18" spans="1:10" ht="21" x14ac:dyDescent="0.35">
      <c r="A18" s="2"/>
      <c r="B18" s="3"/>
      <c r="C18" s="4"/>
      <c r="D18" s="10"/>
      <c r="E18" s="27"/>
      <c r="F18" s="28"/>
      <c r="G18" s="27"/>
      <c r="H18" s="28"/>
      <c r="I18" s="7"/>
      <c r="J18" s="13"/>
    </row>
    <row r="19" spans="1:10" ht="21" x14ac:dyDescent="0.35">
      <c r="A19" s="2">
        <v>11</v>
      </c>
      <c r="B19" s="11" t="s">
        <v>23</v>
      </c>
      <c r="C19" s="4"/>
      <c r="D19" s="10"/>
      <c r="E19" s="27"/>
      <c r="F19" s="28"/>
      <c r="G19" s="27"/>
      <c r="H19" s="28"/>
      <c r="I19" s="7"/>
      <c r="J19" s="13"/>
    </row>
    <row r="20" spans="1:10" ht="21" x14ac:dyDescent="0.35">
      <c r="A20" s="2"/>
      <c r="B20" s="14" t="s">
        <v>24</v>
      </c>
      <c r="C20" s="23" t="s">
        <v>19</v>
      </c>
      <c r="D20" s="24"/>
      <c r="E20" s="27">
        <v>10600</v>
      </c>
      <c r="F20" s="28"/>
      <c r="G20" s="27">
        <v>9600</v>
      </c>
      <c r="H20" s="28"/>
      <c r="I20" s="12">
        <f t="shared" ref="I20:I24" si="1">(G20/E20)*100</f>
        <v>90.566037735849065</v>
      </c>
      <c r="J20" s="13" t="s">
        <v>21</v>
      </c>
    </row>
    <row r="21" spans="1:10" ht="21" x14ac:dyDescent="0.35">
      <c r="A21" s="2"/>
      <c r="B21" s="3" t="s">
        <v>25</v>
      </c>
      <c r="C21" s="23" t="s">
        <v>19</v>
      </c>
      <c r="D21" s="24"/>
      <c r="E21" s="27">
        <v>500</v>
      </c>
      <c r="F21" s="28"/>
      <c r="G21" s="27">
        <v>500</v>
      </c>
      <c r="H21" s="28"/>
      <c r="I21" s="12">
        <f t="shared" si="1"/>
        <v>100</v>
      </c>
      <c r="J21" s="13" t="s">
        <v>21</v>
      </c>
    </row>
    <row r="22" spans="1:10" ht="21" x14ac:dyDescent="0.35">
      <c r="A22" s="2"/>
      <c r="B22" s="3" t="s">
        <v>26</v>
      </c>
      <c r="C22" s="23" t="s">
        <v>19</v>
      </c>
      <c r="D22" s="24"/>
      <c r="E22" s="27">
        <v>13100</v>
      </c>
      <c r="F22" s="28"/>
      <c r="G22" s="27">
        <v>13100</v>
      </c>
      <c r="H22" s="28"/>
      <c r="I22" s="12">
        <f t="shared" si="1"/>
        <v>100</v>
      </c>
      <c r="J22" s="13" t="s">
        <v>21</v>
      </c>
    </row>
    <row r="23" spans="1:10" ht="21" x14ac:dyDescent="0.35">
      <c r="A23" s="2"/>
      <c r="B23" s="3" t="s">
        <v>27</v>
      </c>
      <c r="C23" s="23" t="s">
        <v>19</v>
      </c>
      <c r="D23" s="24"/>
      <c r="E23" s="27">
        <v>200</v>
      </c>
      <c r="F23" s="28"/>
      <c r="G23" s="27">
        <v>200</v>
      </c>
      <c r="H23" s="28"/>
      <c r="I23" s="12">
        <f t="shared" si="1"/>
        <v>100</v>
      </c>
      <c r="J23" s="13" t="s">
        <v>21</v>
      </c>
    </row>
    <row r="24" spans="1:10" ht="21" x14ac:dyDescent="0.35">
      <c r="A24" s="2"/>
      <c r="B24" s="3" t="s">
        <v>28</v>
      </c>
      <c r="C24" s="23" t="s">
        <v>19</v>
      </c>
      <c r="D24" s="24"/>
      <c r="E24" s="27">
        <v>107000</v>
      </c>
      <c r="F24" s="28"/>
      <c r="G24" s="27">
        <v>107000</v>
      </c>
      <c r="H24" s="28"/>
      <c r="I24" s="12">
        <f t="shared" si="1"/>
        <v>100</v>
      </c>
      <c r="J24" s="13" t="s">
        <v>21</v>
      </c>
    </row>
    <row r="25" spans="1:10" ht="21" x14ac:dyDescent="0.35">
      <c r="A25" s="2">
        <v>12</v>
      </c>
      <c r="B25" s="3" t="s">
        <v>29</v>
      </c>
      <c r="C25" s="4"/>
      <c r="D25" s="8"/>
      <c r="E25" s="25"/>
      <c r="F25" s="26"/>
      <c r="G25" s="4"/>
      <c r="H25" s="8"/>
      <c r="I25" s="7"/>
      <c r="J25" s="15"/>
    </row>
    <row r="26" spans="1:10" ht="21" x14ac:dyDescent="0.35">
      <c r="A26" s="21"/>
      <c r="B26" s="3"/>
      <c r="C26" s="4"/>
      <c r="D26" s="8"/>
      <c r="E26" s="4"/>
      <c r="F26" s="8"/>
      <c r="G26" s="4"/>
      <c r="H26" s="8"/>
      <c r="I26" s="7"/>
      <c r="J26" s="15"/>
    </row>
    <row r="27" spans="1:10" s="19" customFormat="1" ht="21" x14ac:dyDescent="0.35">
      <c r="A27" s="22"/>
      <c r="B27" s="20" t="s">
        <v>16</v>
      </c>
      <c r="C27" s="33"/>
      <c r="D27" s="34"/>
      <c r="E27" s="29">
        <f>SUM(E8:E26)</f>
        <v>1435500</v>
      </c>
      <c r="F27" s="30"/>
      <c r="G27" s="29">
        <f>SUM(G8:G26)</f>
        <v>1258190</v>
      </c>
      <c r="H27" s="30"/>
      <c r="I27" s="17">
        <f t="shared" ref="I27" si="2">(G27/E27)*100</f>
        <v>87.648206199930328</v>
      </c>
      <c r="J27" s="18"/>
    </row>
    <row r="28" spans="1:10" ht="13.5" customHeight="1" x14ac:dyDescent="0.25"/>
    <row r="29" spans="1:10" ht="22.5" customHeight="1" x14ac:dyDescent="0.25"/>
    <row r="30" spans="1:10" ht="24.75" customHeight="1" x14ac:dyDescent="0.25"/>
    <row r="31" spans="1:10" ht="14.25" customHeight="1" x14ac:dyDescent="0.25"/>
    <row r="32" spans="1:10" ht="31.5" customHeight="1" x14ac:dyDescent="0.25"/>
    <row r="33" spans="11:26" ht="21" customHeight="1" x14ac:dyDescent="0.25"/>
    <row r="34" spans="11:26" ht="14.25" customHeight="1" x14ac:dyDescent="0.25"/>
    <row r="35" spans="11:26" ht="14.25" customHeight="1" x14ac:dyDescent="0.25"/>
    <row r="36" spans="11:26" ht="14.25" customHeight="1" x14ac:dyDescent="0.25"/>
    <row r="37" spans="11:26" ht="14.25" customHeight="1" x14ac:dyDescent="0.25"/>
    <row r="38" spans="11:26" ht="14.25" customHeight="1" x14ac:dyDescent="0.25"/>
    <row r="39" spans="11:26" ht="14.25" customHeight="1" x14ac:dyDescent="0.25"/>
    <row r="40" spans="11:26" ht="20.25" customHeight="1" x14ac:dyDescent="0.35"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1:26" ht="21" customHeight="1" x14ac:dyDescent="0.25"/>
    <row r="42" spans="11:26" ht="14.25" customHeight="1" x14ac:dyDescent="0.25"/>
    <row r="43" spans="11:26" ht="14.25" customHeight="1" x14ac:dyDescent="0.25"/>
    <row r="44" spans="11:26" ht="14.25" customHeight="1" x14ac:dyDescent="0.25"/>
    <row r="45" spans="11:26" ht="14.25" customHeight="1" x14ac:dyDescent="0.25"/>
    <row r="46" spans="11:26" ht="14.25" customHeight="1" x14ac:dyDescent="0.25"/>
    <row r="47" spans="11:26" ht="14.25" customHeight="1" x14ac:dyDescent="0.25"/>
    <row r="48" spans="11:2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63">
    <mergeCell ref="E15:F15"/>
    <mergeCell ref="G15:H15"/>
    <mergeCell ref="C14:D14"/>
    <mergeCell ref="E14:F14"/>
    <mergeCell ref="G14:H14"/>
    <mergeCell ref="C15:D15"/>
    <mergeCell ref="B6:J6"/>
    <mergeCell ref="B7:J7"/>
    <mergeCell ref="A1:J3"/>
    <mergeCell ref="A4:A5"/>
    <mergeCell ref="B4:B5"/>
    <mergeCell ref="E4:F5"/>
    <mergeCell ref="G4:H5"/>
    <mergeCell ref="I4:I5"/>
    <mergeCell ref="J4:J5"/>
    <mergeCell ref="C4:D5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E13:F13"/>
    <mergeCell ref="G13:H13"/>
    <mergeCell ref="C11:D11"/>
    <mergeCell ref="E11:F11"/>
    <mergeCell ref="G11:H11"/>
    <mergeCell ref="C12:D12"/>
    <mergeCell ref="E12:F12"/>
    <mergeCell ref="G12:H12"/>
    <mergeCell ref="C13:D13"/>
    <mergeCell ref="E27:F27"/>
    <mergeCell ref="G27:H27"/>
    <mergeCell ref="C16:D16"/>
    <mergeCell ref="E16:F16"/>
    <mergeCell ref="G16:H16"/>
    <mergeCell ref="C17:D17"/>
    <mergeCell ref="E17:F17"/>
    <mergeCell ref="G17:H17"/>
    <mergeCell ref="C27:D27"/>
    <mergeCell ref="E18:F18"/>
    <mergeCell ref="E19:F19"/>
    <mergeCell ref="E20:F20"/>
    <mergeCell ref="E21:F21"/>
    <mergeCell ref="E22:F22"/>
    <mergeCell ref="E23:F23"/>
    <mergeCell ref="E24:F24"/>
    <mergeCell ref="E25:F25"/>
    <mergeCell ref="G18:H18"/>
    <mergeCell ref="G19:H19"/>
    <mergeCell ref="G20:H20"/>
    <mergeCell ref="G21:H21"/>
    <mergeCell ref="G22:H22"/>
    <mergeCell ref="G23:H23"/>
    <mergeCell ref="G24:H24"/>
    <mergeCell ref="C20:D20"/>
    <mergeCell ref="C21:D21"/>
    <mergeCell ref="C22:D22"/>
    <mergeCell ref="C23:D23"/>
    <mergeCell ref="C24:D24"/>
  </mergeCells>
  <pageMargins left="0.70866141732283472" right="0.70866141732283472" top="0.74803149606299213" bottom="0.74803149606299213" header="0" footer="0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2026-06-18T07:40:12Z</cp:lastPrinted>
  <dcterms:created xsi:type="dcterms:W3CDTF">2024-01-10T07:59:11Z</dcterms:created>
  <dcterms:modified xsi:type="dcterms:W3CDTF">2026-06-18T07:40:39Z</dcterms:modified>
</cp:coreProperties>
</file>